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I:\MKTPlanMRA\Planejamento\2025\Adhoc\U\Unilever\Eventos Regionais\Bora de Bike\Goiás\"/>
    </mc:Choice>
  </mc:AlternateContent>
  <xr:revisionPtr revIDLastSave="0" documentId="13_ncr:1_{E607A48C-23E3-4F07-8644-B77BD9379716}" xr6:coauthVersionLast="47" xr6:coauthVersionMax="47" xr10:uidLastSave="{00000000-0000-0000-0000-000000000000}"/>
  <bookViews>
    <workbookView xWindow="-120" yWindow="-120" windowWidth="20730" windowHeight="11160" xr2:uid="{CE995FA0-AC66-4888-9F20-E3E9D47AD7F2}"/>
  </bookViews>
  <sheets>
    <sheet name="BORA DE BIKE" sheetId="1" r:id="rId1"/>
  </sheets>
  <definedNames>
    <definedName name="_xlnm.Print_Area" localSheetId="0">'BORA DE BIKE'!$A$1:$K$17</definedName>
    <definedName name="_xlnm.Database" localSheetId="0">#REF!</definedName>
    <definedName name="_xlnm.Database">#REF!</definedName>
    <definedName name="CODTERRITORIO" localSheetId="0">#REF!</definedName>
    <definedName name="CODTERRITORIO">#REF!</definedName>
    <definedName name="DICNOMEBL_Mun" localSheetId="0">#REF!</definedName>
    <definedName name="DICNOMEBL_Mun">#REF!</definedName>
    <definedName name="DICNOMEBL_UF" localSheetId="0">#REF!</definedName>
    <definedName name="DICNOMEBL_UF">#REF!</definedName>
    <definedName name="FILTROBL_Mun" localSheetId="0">#REF!</definedName>
    <definedName name="FILTROBL_Mun">#REF!</definedName>
    <definedName name="FILTROBL_UF" localSheetId="0">#REF!</definedName>
    <definedName name="FILTROBL_UF">#REF!</definedName>
    <definedName name="JOGOSESTUDANTIS">#REF!</definedName>
    <definedName name="NOMEPRODUTO1" localSheetId="0">#REF!</definedName>
    <definedName name="NOMEPRODUTO1">#REF!</definedName>
    <definedName name="NOMEPRODUTO2" localSheetId="0">#REF!</definedName>
    <definedName name="NOMEPRODUTO2">#REF!</definedName>
    <definedName name="NOMEPRODUTO3" localSheetId="0">#REF!</definedName>
    <definedName name="NOMEPRODUTO3">#REF!</definedName>
    <definedName name="NOMEPRODUTO4" localSheetId="0">#REF!</definedName>
    <definedName name="NOMEPRODUTO4">#REF!</definedName>
    <definedName name="NOMETERRITORIO" localSheetId="0">#REF!</definedName>
    <definedName name="NOMETERRITORIO">#REF!</definedName>
    <definedName name="NOMETERRITORIOMAIS" localSheetId="0">#REF!</definedName>
    <definedName name="NOMETERRITORIOMAIS">#REF!</definedName>
    <definedName name="NOMETERRITORIOTIT" localSheetId="0">#REF!</definedName>
    <definedName name="NOMETERRITORIOTIT">#REF!</definedName>
    <definedName name="NOMETERRITORIOTITMAIS" localSheetId="0">#REF!</definedName>
    <definedName name="NOMETERRITORIOTITMAIS">#REF!</definedName>
    <definedName name="NOMEUNIDADE1" localSheetId="0">#REF!</definedName>
    <definedName name="NOMEUNIDADE1">#REF!</definedName>
    <definedName name="NOMEUNIDADE2" localSheetId="0">#REF!</definedName>
    <definedName name="NOMEUNIDADE2">#REF!</definedName>
    <definedName name="NOMEUNIDADE3" localSheetId="0">#REF!</definedName>
    <definedName name="NOMEUNIDADE3">#REF!</definedName>
    <definedName name="NOMEUNIDADE4" localSheetId="0">#REF!</definedName>
    <definedName name="NOMEUNIDADE4">#REF!</definedName>
    <definedName name="NUMERODEORDEM" localSheetId="0">#REF!</definedName>
    <definedName name="NUMERODEORDEM">#REF!</definedName>
    <definedName name="ORDEMTERRITORIO" localSheetId="0">#REF!</definedName>
    <definedName name="ORDEMTERRITORIO">#REF!</definedName>
    <definedName name="TOTORDEMMun" localSheetId="0">#REF!</definedName>
    <definedName name="TOTORDEMMun">#REF!</definedName>
    <definedName name="TOTORDEMUF" localSheetId="0">#REF!</definedName>
    <definedName name="TOTORDEMU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1" l="1"/>
  <c r="P24" i="1"/>
  <c r="O24" i="1"/>
  <c r="M24" i="1"/>
  <c r="O23" i="1"/>
  <c r="M23" i="1"/>
  <c r="P23" i="1" s="1"/>
  <c r="O22" i="1"/>
  <c r="M22" i="1"/>
  <c r="P22" i="1" s="1"/>
  <c r="P25" i="1" s="1"/>
  <c r="H16" i="1"/>
  <c r="K15" i="1"/>
  <c r="K14" i="1"/>
  <c r="K13" i="1"/>
  <c r="K12" i="1"/>
  <c r="K11" i="1"/>
  <c r="K16" i="1" l="1"/>
</calcChain>
</file>

<file path=xl/sharedStrings.xml><?xml version="1.0" encoding="utf-8"?>
<sst xmlns="http://schemas.openxmlformats.org/spreadsheetml/2006/main" count="76" uniqueCount="65">
  <si>
    <t>EMISSORA:</t>
  </si>
  <si>
    <t>RECORD GOÍAS</t>
  </si>
  <si>
    <t>PRAÇA:</t>
  </si>
  <si>
    <t>GOIÁS</t>
  </si>
  <si>
    <t>EXECUTIVO:</t>
  </si>
  <si>
    <t>AGÊNCIA:</t>
  </si>
  <si>
    <t>CLIENTE:</t>
  </si>
  <si>
    <t>DATA:</t>
  </si>
  <si>
    <t>Projetos 2025</t>
  </si>
  <si>
    <t xml:space="preserve">COTA </t>
  </si>
  <si>
    <t xml:space="preserve">PERÍODO </t>
  </si>
  <si>
    <t>ESQUEMA COMERCIAL</t>
  </si>
  <si>
    <t>SECUNDAGEM</t>
  </si>
  <si>
    <t>CONVERSÃO</t>
  </si>
  <si>
    <t>TOTAL INSERÇÕES PERÍODO</t>
  </si>
  <si>
    <t xml:space="preserve">BASE DE PREÇOS
</t>
  </si>
  <si>
    <t>R$
UNITÁRIO</t>
  </si>
  <si>
    <t>TOTAL PATROCÍNIO (R$)</t>
  </si>
  <si>
    <t>MASTER</t>
  </si>
  <si>
    <t>Mensal (por edição)</t>
  </si>
  <si>
    <t>chamada do patrocinador com assinatura</t>
  </si>
  <si>
    <t>5"</t>
  </si>
  <si>
    <t>ROTATIVO</t>
  </si>
  <si>
    <t>Insert de Vídeo Goiás no Ar</t>
  </si>
  <si>
    <t>10"</t>
  </si>
  <si>
    <t>GOIÁS NO AR</t>
  </si>
  <si>
    <t>Insert de Vídeo Balanço Geral</t>
  </si>
  <si>
    <t>BALANÇO GERAL GO</t>
  </si>
  <si>
    <t>Insert de Vídeo Cidade Alerta</t>
  </si>
  <si>
    <t>CIDADE ALERTA GO</t>
  </si>
  <si>
    <t xml:space="preserve">comercial do patrocinador </t>
  </si>
  <si>
    <t>30''</t>
  </si>
  <si>
    <t>FORMATO</t>
  </si>
  <si>
    <t>CANAL</t>
  </si>
  <si>
    <t>DISTRIBUIÇÃO</t>
  </si>
  <si>
    <t>DETALHAMENTO</t>
  </si>
  <si>
    <t>VOLUME CONTRATADO</t>
  </si>
  <si>
    <t>SEGMENTAÇÃO</t>
  </si>
  <si>
    <t xml:space="preserve">VISIBILIDADE ESTIMADA </t>
  </si>
  <si>
    <t>KPI</t>
  </si>
  <si>
    <t>VALOR UNITÁRIO TABELA</t>
  </si>
  <si>
    <t>TOTAL TABELA</t>
  </si>
  <si>
    <t>DESC (%)</t>
  </si>
  <si>
    <t>CUSTO UNITÁRIO</t>
  </si>
  <si>
    <t>TOTAL BRUTO</t>
  </si>
  <si>
    <t>Mídia Livre</t>
  </si>
  <si>
    <t>R7 + Parceiros</t>
  </si>
  <si>
    <t xml:space="preserve">GOIAS </t>
  </si>
  <si>
    <t>Mês</t>
  </si>
  <si>
    <t>Impressões</t>
  </si>
  <si>
    <t>CPM</t>
  </si>
  <si>
    <t xml:space="preserve">Pré-roll / Pós-roll </t>
  </si>
  <si>
    <t>Record Goias</t>
  </si>
  <si>
    <t>Youtube</t>
  </si>
  <si>
    <t>N/A</t>
  </si>
  <si>
    <t>Vídeo VOD PlayPlus</t>
  </si>
  <si>
    <t>PlayPlus</t>
  </si>
  <si>
    <t>ROS</t>
  </si>
  <si>
    <t>TOTAL</t>
  </si>
  <si>
    <r>
      <t>Formatos Display:</t>
    </r>
    <r>
      <rPr>
        <sz val="10"/>
        <color indexed="8"/>
        <rFont val="Calibri"/>
        <family val="2"/>
      </rPr>
      <t xml:space="preserve"> 728x90, 970x250, 300x250, 300x600 e 320x50</t>
    </r>
  </si>
  <si>
    <r>
      <t>Formato:</t>
    </r>
    <r>
      <rPr>
        <sz val="10"/>
        <color indexed="8"/>
        <rFont val="Calibri"/>
        <family val="2"/>
      </rPr>
      <t xml:space="preserve"> 480x360</t>
    </r>
  </si>
  <si>
    <r>
      <t>Formatos:</t>
    </r>
    <r>
      <rPr>
        <sz val="10"/>
        <color indexed="8"/>
        <rFont val="Calibri"/>
        <family val="2"/>
      </rPr>
      <t xml:space="preserve"> 768x432 | 480x360 | 16:9</t>
    </r>
    <r>
      <rPr>
        <b/>
        <sz val="10"/>
        <color rgb="FF000000"/>
        <rFont val="Calibri"/>
        <family val="2"/>
      </rPr>
      <t xml:space="preserve">
Tempo máximo é de 30 segundos, com skip obrigatório de 6’</t>
    </r>
  </si>
  <si>
    <t>BORA DE BIKE TV</t>
  </si>
  <si>
    <t>MULTIPLATAFORMA</t>
  </si>
  <si>
    <t>Obs.: Toda entrega/valoração que consta nesta planilha foi elaborada direto pela emissora local, sendo assim, caso haja alguma questão/dúvida/alteração, a mesma deverá ser consultada. DAC (caso haja): 20% do total negociado, faturado a parte.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</si>
</sst>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#,##0.000"/>
    <numFmt numFmtId="166" formatCode="&quot;R$&quot;\ #,##0.00"/>
    <numFmt numFmtId="167" formatCode="0.00000%"/>
    <numFmt numFmtId="168" formatCode="_-[$R$-416]\ * #,##0_-;\-[$R$-416]\ * #,##0_-;_-[$R$-416]\ * &quot;-&quot;??_-;_-@_-"/>
    <numFmt numFmtId="169" formatCode="&quot;R$&quot;\ #,##0"/>
  </numFmts>
  <fonts count="21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 tint="4.9989318521683403E-2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3"/>
      <color theme="1" tint="4.9989318521683403E-2"/>
      <name val="Aptos Narrow"/>
      <family val="2"/>
      <scheme val="minor"/>
    </font>
    <font>
      <sz val="13"/>
      <color theme="0"/>
      <name val="Aptos Narrow"/>
      <family val="2"/>
      <scheme val="minor"/>
    </font>
    <font>
      <sz val="1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i/>
      <sz val="12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  <font>
      <b/>
      <sz val="16"/>
      <color rgb="FF000000"/>
      <name val="Calibri"/>
      <family val="2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0.89999084444715716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 applyAlignment="0">
      <alignment vertical="top" wrapText="1"/>
      <protection locked="0"/>
    </xf>
    <xf numFmtId="0" fontId="17" fillId="0" borderId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0" borderId="0"/>
  </cellStyleXfs>
  <cellXfs count="72">
    <xf numFmtId="0" fontId="0" fillId="0" borderId="0" xfId="0"/>
    <xf numFmtId="164" fontId="3" fillId="2" borderId="1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4" fontId="4" fillId="0" borderId="4" xfId="1" applyNumberFormat="1" applyFont="1" applyBorder="1" applyAlignment="1">
      <alignment horizontal="center" vertical="center"/>
    </xf>
    <xf numFmtId="3" fontId="10" fillId="4" borderId="4" xfId="1" applyNumberFormat="1" applyFont="1" applyFill="1" applyBorder="1" applyAlignment="1">
      <alignment horizontal="center" vertical="center"/>
    </xf>
    <xf numFmtId="164" fontId="10" fillId="4" borderId="4" xfId="1" applyFont="1" applyFill="1" applyBorder="1" applyAlignment="1">
      <alignment vertical="center"/>
    </xf>
    <xf numFmtId="164" fontId="10" fillId="5" borderId="4" xfId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3" fillId="6" borderId="8" xfId="2" applyFont="1" applyFill="1" applyBorder="1" applyAlignment="1">
      <alignment horizontal="center" vertical="center"/>
    </xf>
    <xf numFmtId="0" fontId="13" fillId="6" borderId="9" xfId="2" applyFont="1" applyFill="1" applyBorder="1" applyAlignment="1">
      <alignment horizontal="center" vertical="center" wrapText="1"/>
    </xf>
    <xf numFmtId="0" fontId="13" fillId="6" borderId="9" xfId="2" applyFont="1" applyFill="1" applyBorder="1" applyAlignment="1">
      <alignment horizontal="center" vertical="center"/>
    </xf>
    <xf numFmtId="3" fontId="13" fillId="6" borderId="9" xfId="2" applyNumberFormat="1" applyFont="1" applyFill="1" applyBorder="1" applyAlignment="1">
      <alignment horizontal="center" vertical="center" wrapText="1"/>
    </xf>
    <xf numFmtId="166" fontId="13" fillId="6" borderId="10" xfId="2" applyNumberFormat="1" applyFont="1" applyFill="1" applyBorder="1" applyAlignment="1">
      <alignment horizontal="center" vertical="center" wrapText="1"/>
    </xf>
    <xf numFmtId="167" fontId="13" fillId="6" borderId="10" xfId="2" applyNumberFormat="1" applyFont="1" applyFill="1" applyBorder="1" applyAlignment="1">
      <alignment horizontal="center" vertical="center" wrapText="1"/>
    </xf>
    <xf numFmtId="166" fontId="13" fillId="6" borderId="10" xfId="1" applyNumberFormat="1" applyFont="1" applyFill="1" applyBorder="1" applyAlignment="1">
      <alignment horizontal="center" vertical="center" wrapText="1"/>
    </xf>
    <xf numFmtId="166" fontId="13" fillId="6" borderId="11" xfId="2" applyNumberFormat="1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 wrapText="1"/>
    </xf>
    <xf numFmtId="3" fontId="15" fillId="7" borderId="13" xfId="3" applyNumberFormat="1" applyFont="1" applyFill="1" applyBorder="1" applyAlignment="1" applyProtection="1">
      <alignment horizontal="center" vertical="center" wrapText="1"/>
    </xf>
    <xf numFmtId="0" fontId="15" fillId="7" borderId="13" xfId="4" applyFont="1" applyFill="1" applyBorder="1" applyAlignment="1">
      <alignment horizontal="center" vertical="center" wrapText="1"/>
    </xf>
    <xf numFmtId="166" fontId="15" fillId="7" borderId="13" xfId="5" applyNumberFormat="1" applyFont="1" applyFill="1" applyBorder="1" applyAlignment="1">
      <alignment horizontal="center" vertical="center"/>
    </xf>
    <xf numFmtId="168" fontId="15" fillId="7" borderId="13" xfId="5" applyNumberFormat="1" applyFont="1" applyFill="1" applyBorder="1" applyAlignment="1">
      <alignment horizontal="center" vertical="center"/>
    </xf>
    <xf numFmtId="9" fontId="18" fillId="8" borderId="13" xfId="6" applyFont="1" applyFill="1" applyBorder="1" applyAlignment="1">
      <alignment horizontal="center" vertical="center"/>
    </xf>
    <xf numFmtId="169" fontId="15" fillId="7" borderId="13" xfId="5" applyNumberFormat="1" applyFont="1" applyFill="1" applyBorder="1" applyAlignment="1">
      <alignment horizontal="center" vertical="center" wrapText="1"/>
    </xf>
    <xf numFmtId="166" fontId="15" fillId="7" borderId="13" xfId="5" applyNumberFormat="1" applyFont="1" applyFill="1" applyBorder="1" applyAlignment="1">
      <alignment horizontal="center" vertical="center" wrapText="1"/>
    </xf>
    <xf numFmtId="0" fontId="15" fillId="9" borderId="13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3" fontId="15" fillId="9" borderId="13" xfId="3" applyNumberFormat="1" applyFont="1" applyFill="1" applyBorder="1" applyAlignment="1" applyProtection="1">
      <alignment horizontal="center" vertical="center" wrapText="1"/>
    </xf>
    <xf numFmtId="166" fontId="15" fillId="9" borderId="13" xfId="5" applyNumberFormat="1" applyFont="1" applyFill="1" applyBorder="1" applyAlignment="1">
      <alignment horizontal="center" vertical="center"/>
    </xf>
    <xf numFmtId="166" fontId="15" fillId="9" borderId="13" xfId="5" applyNumberFormat="1" applyFont="1" applyFill="1" applyBorder="1" applyAlignment="1">
      <alignment horizontal="center" vertical="center" wrapText="1"/>
    </xf>
    <xf numFmtId="168" fontId="12" fillId="0" borderId="13" xfId="0" applyNumberFormat="1" applyFont="1" applyBorder="1" applyAlignment="1">
      <alignment vertical="center"/>
    </xf>
    <xf numFmtId="0" fontId="0" fillId="0" borderId="16" xfId="0" applyBorder="1"/>
    <xf numFmtId="169" fontId="12" fillId="0" borderId="1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" fontId="13" fillId="6" borderId="9" xfId="2" applyNumberFormat="1" applyFont="1" applyFill="1" applyBorder="1" applyAlignment="1">
      <alignment horizontal="center" vertical="center" wrapText="1"/>
    </xf>
    <xf numFmtId="4" fontId="13" fillId="6" borderId="9" xfId="2" applyNumberFormat="1" applyFont="1" applyFill="1" applyBorder="1" applyAlignment="1">
      <alignment horizontal="center" vertical="center" wrapText="1"/>
    </xf>
    <xf numFmtId="4" fontId="13" fillId="6" borderId="10" xfId="2" applyNumberFormat="1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left" vertical="center" wrapText="1"/>
    </xf>
    <xf numFmtId="0" fontId="19" fillId="7" borderId="15" xfId="0" applyFont="1" applyFill="1" applyBorder="1" applyAlignment="1">
      <alignment horizontal="left" vertical="center" wrapText="1"/>
    </xf>
    <xf numFmtId="0" fontId="19" fillId="7" borderId="16" xfId="0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horizontal="left" vertical="center"/>
    </xf>
    <xf numFmtId="164" fontId="3" fillId="0" borderId="3" xfId="1" applyFont="1" applyFill="1" applyBorder="1" applyAlignment="1">
      <alignment horizontal="left" vertical="center"/>
    </xf>
    <xf numFmtId="164" fontId="10" fillId="4" borderId="4" xfId="1" applyFont="1" applyFill="1" applyBorder="1" applyAlignment="1">
      <alignment horizontal="left" vertical="center"/>
    </xf>
    <xf numFmtId="164" fontId="3" fillId="0" borderId="2" xfId="1" quotePrefix="1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164" fontId="5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0" fillId="0" borderId="0" xfId="7"/>
  </cellXfs>
  <cellStyles count="8">
    <cellStyle name="Moeda 2 2 2" xfId="5" xr:uid="{BDA79FAF-F970-4C72-89EA-76154DFB2833}"/>
    <cellStyle name="Normal" xfId="0" builtinId="0"/>
    <cellStyle name="Normal 15 2 2" xfId="4" xr:uid="{35D461B3-C17F-4C09-A041-251178DE900A}"/>
    <cellStyle name="Normal 3" xfId="7" xr:uid="{13749F49-BED0-48A0-9B3C-140AF9EB7FA1}"/>
    <cellStyle name="Normal 4 2" xfId="3" xr:uid="{28867F08-21BC-4D0E-903B-C0D12DF89A29}"/>
    <cellStyle name="Normal 4 2 2" xfId="2" xr:uid="{FFBA35A5-7301-4DEA-87C1-58AEC33948A6}"/>
    <cellStyle name="Porcentagem 7 2" xfId="6" xr:uid="{C8E8018A-3D75-4C6E-AB2F-1563D422E36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583407</xdr:colOff>
      <xdr:row>0</xdr:row>
      <xdr:rowOff>0</xdr:rowOff>
    </xdr:from>
    <xdr:to>
      <xdr:col>10</xdr:col>
      <xdr:colOff>1330962</xdr:colOff>
      <xdr:row>7</xdr:row>
      <xdr:rowOff>209346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3E28F8-3B26-4F7F-AE23-DCA4D05728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94607" y="0"/>
          <a:ext cx="747555" cy="10380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C418C-394A-40A1-AFF1-70DB6E502E78}">
  <dimension ref="B2:P27"/>
  <sheetViews>
    <sheetView showGridLines="0" tabSelected="1" zoomScale="80" zoomScaleNormal="80" workbookViewId="0">
      <selection activeCell="B27" sqref="B27"/>
    </sheetView>
  </sheetViews>
  <sheetFormatPr defaultColWidth="13.42578125" defaultRowHeight="15.75" x14ac:dyDescent="0.2"/>
  <cols>
    <col min="1" max="1" width="3.7109375" style="2" customWidth="1"/>
    <col min="2" max="2" width="19.42578125" style="2" customWidth="1"/>
    <col min="3" max="3" width="16.140625" style="2" customWidth="1"/>
    <col min="4" max="4" width="14.5703125" style="2" customWidth="1"/>
    <col min="5" max="5" width="56.42578125" style="2" customWidth="1"/>
    <col min="6" max="6" width="16.42578125" style="2" customWidth="1"/>
    <col min="7" max="7" width="13.85546875" style="3" customWidth="1"/>
    <col min="8" max="8" width="19.28515625" style="4" customWidth="1"/>
    <col min="9" max="9" width="22.28515625" style="2" bestFit="1" customWidth="1"/>
    <col min="10" max="10" width="19" style="2" customWidth="1"/>
    <col min="11" max="11" width="25.140625" style="5" bestFit="1" customWidth="1"/>
    <col min="12" max="12" width="25.5703125" style="6" customWidth="1"/>
    <col min="13" max="13" width="29.42578125" style="2" customWidth="1"/>
    <col min="14" max="16384" width="13.42578125" style="2"/>
  </cols>
  <sheetData>
    <row r="2" spans="2:12" ht="17.100000000000001" customHeight="1" x14ac:dyDescent="0.2">
      <c r="B2" s="1" t="s">
        <v>0</v>
      </c>
      <c r="C2" s="63" t="s">
        <v>1</v>
      </c>
      <c r="D2" s="64"/>
    </row>
    <row r="3" spans="2:12" ht="17.100000000000001" customHeight="1" x14ac:dyDescent="0.2">
      <c r="B3" s="1" t="s">
        <v>2</v>
      </c>
      <c r="C3" s="63" t="s">
        <v>3</v>
      </c>
      <c r="D3" s="64"/>
    </row>
    <row r="4" spans="2:12" ht="17.100000000000001" hidden="1" customHeight="1" x14ac:dyDescent="0.2">
      <c r="B4" s="1" t="s">
        <v>4</v>
      </c>
      <c r="C4" s="63"/>
      <c r="D4" s="64"/>
    </row>
    <row r="5" spans="2:12" ht="17.100000000000001" hidden="1" customHeight="1" x14ac:dyDescent="0.2">
      <c r="B5" s="1" t="s">
        <v>5</v>
      </c>
      <c r="C5" s="63"/>
      <c r="D5" s="64"/>
      <c r="E5" s="7"/>
      <c r="F5" s="7"/>
      <c r="G5" s="8"/>
      <c r="H5" s="9"/>
      <c r="I5" s="8"/>
      <c r="J5" s="8"/>
      <c r="K5" s="8"/>
    </row>
    <row r="6" spans="2:12" ht="17.100000000000001" hidden="1" customHeight="1" x14ac:dyDescent="0.2">
      <c r="B6" s="1" t="s">
        <v>6</v>
      </c>
      <c r="C6" s="63"/>
      <c r="D6" s="64"/>
      <c r="E6" s="7"/>
      <c r="F6" s="7"/>
      <c r="G6" s="8"/>
      <c r="H6" s="9"/>
      <c r="I6" s="8"/>
      <c r="J6" s="8"/>
      <c r="K6" s="8"/>
    </row>
    <row r="7" spans="2:12" ht="17.100000000000001" customHeight="1" x14ac:dyDescent="0.2">
      <c r="B7" s="1" t="s">
        <v>7</v>
      </c>
      <c r="C7" s="66" t="s">
        <v>8</v>
      </c>
      <c r="D7" s="64"/>
      <c r="E7" s="7"/>
      <c r="F7" s="7"/>
      <c r="G7" s="8"/>
      <c r="H7" s="9"/>
      <c r="I7" s="8"/>
      <c r="J7" s="8"/>
      <c r="K7" s="8"/>
    </row>
    <row r="8" spans="2:12" ht="16.5" thickBot="1" x14ac:dyDescent="0.25">
      <c r="B8" s="8"/>
      <c r="C8" s="8"/>
      <c r="D8" s="8"/>
      <c r="E8" s="7"/>
      <c r="F8" s="7"/>
      <c r="G8" s="8"/>
      <c r="H8" s="9"/>
      <c r="I8" s="8"/>
      <c r="J8" s="8"/>
      <c r="K8" s="8"/>
    </row>
    <row r="9" spans="2:12" s="11" customFormat="1" ht="24" customHeight="1" thickBot="1" x14ac:dyDescent="0.25">
      <c r="B9" s="67" t="s">
        <v>62</v>
      </c>
      <c r="C9" s="67"/>
      <c r="D9" s="67"/>
      <c r="E9" s="67"/>
      <c r="F9" s="67"/>
      <c r="G9" s="67"/>
      <c r="H9" s="67"/>
      <c r="I9" s="67"/>
      <c r="J9" s="67"/>
      <c r="K9" s="67"/>
      <c r="L9" s="10"/>
    </row>
    <row r="10" spans="2:12" s="17" customFormat="1" ht="45" customHeight="1" thickBot="1" x14ac:dyDescent="0.25">
      <c r="B10" s="68" t="s">
        <v>9</v>
      </c>
      <c r="C10" s="68"/>
      <c r="D10" s="12" t="s">
        <v>10</v>
      </c>
      <c r="E10" s="13" t="s">
        <v>11</v>
      </c>
      <c r="F10" s="13" t="s">
        <v>12</v>
      </c>
      <c r="G10" s="14" t="s">
        <v>13</v>
      </c>
      <c r="H10" s="15" t="s">
        <v>14</v>
      </c>
      <c r="I10" s="13" t="s">
        <v>15</v>
      </c>
      <c r="J10" s="13" t="s">
        <v>16</v>
      </c>
      <c r="K10" s="13" t="s">
        <v>17</v>
      </c>
      <c r="L10" s="16"/>
    </row>
    <row r="11" spans="2:12" ht="16.5" customHeight="1" thickBot="1" x14ac:dyDescent="0.25">
      <c r="B11" s="69" t="s">
        <v>18</v>
      </c>
      <c r="C11" s="69"/>
      <c r="D11" s="70" t="s">
        <v>19</v>
      </c>
      <c r="E11" s="18" t="s">
        <v>20</v>
      </c>
      <c r="F11" s="18" t="s">
        <v>21</v>
      </c>
      <c r="G11" s="19">
        <v>0.375</v>
      </c>
      <c r="H11" s="20">
        <v>70</v>
      </c>
      <c r="I11" s="21" t="s">
        <v>22</v>
      </c>
      <c r="J11" s="22">
        <v>7309.3</v>
      </c>
      <c r="K11" s="23">
        <f>J11*G11*H11</f>
        <v>191869.125</v>
      </c>
    </row>
    <row r="12" spans="2:12" ht="17.100000000000001" customHeight="1" thickBot="1" x14ac:dyDescent="0.25">
      <c r="B12" s="69"/>
      <c r="C12" s="69"/>
      <c r="D12" s="70"/>
      <c r="E12" s="18" t="s">
        <v>23</v>
      </c>
      <c r="F12" s="18" t="s">
        <v>24</v>
      </c>
      <c r="G12" s="19">
        <v>0.8</v>
      </c>
      <c r="H12" s="20">
        <v>10</v>
      </c>
      <c r="I12" s="21" t="s">
        <v>25</v>
      </c>
      <c r="J12" s="22">
        <v>2627</v>
      </c>
      <c r="K12" s="23">
        <f>G12*H12*J12</f>
        <v>21016</v>
      </c>
    </row>
    <row r="13" spans="2:12" ht="17.100000000000001" customHeight="1" thickBot="1" x14ac:dyDescent="0.25">
      <c r="B13" s="69"/>
      <c r="C13" s="69"/>
      <c r="D13" s="70"/>
      <c r="E13" s="18" t="s">
        <v>26</v>
      </c>
      <c r="F13" s="18" t="s">
        <v>24</v>
      </c>
      <c r="G13" s="19">
        <v>0.8</v>
      </c>
      <c r="H13" s="20">
        <v>10</v>
      </c>
      <c r="I13" s="21" t="s">
        <v>27</v>
      </c>
      <c r="J13" s="22">
        <v>8105</v>
      </c>
      <c r="K13" s="23">
        <f>G13*H13*J13</f>
        <v>64840</v>
      </c>
    </row>
    <row r="14" spans="2:12" ht="17.100000000000001" customHeight="1" thickBot="1" x14ac:dyDescent="0.25">
      <c r="B14" s="69"/>
      <c r="C14" s="69"/>
      <c r="D14" s="70"/>
      <c r="E14" s="18" t="s">
        <v>28</v>
      </c>
      <c r="F14" s="18" t="s">
        <v>24</v>
      </c>
      <c r="G14" s="19">
        <v>0.8</v>
      </c>
      <c r="H14" s="20">
        <v>10</v>
      </c>
      <c r="I14" s="21" t="s">
        <v>29</v>
      </c>
      <c r="J14" s="22">
        <v>7571</v>
      </c>
      <c r="K14" s="23">
        <f>G14*H14*J14</f>
        <v>60568</v>
      </c>
    </row>
    <row r="15" spans="2:12" ht="15.95" customHeight="1" thickBot="1" x14ac:dyDescent="0.25">
      <c r="B15" s="69"/>
      <c r="C15" s="69"/>
      <c r="D15" s="70"/>
      <c r="E15" s="18" t="s">
        <v>30</v>
      </c>
      <c r="F15" s="18" t="s">
        <v>31</v>
      </c>
      <c r="G15" s="19">
        <v>1</v>
      </c>
      <c r="H15" s="20">
        <v>20</v>
      </c>
      <c r="I15" s="21" t="s">
        <v>22</v>
      </c>
      <c r="J15" s="22">
        <v>7309.3</v>
      </c>
      <c r="K15" s="23">
        <f>J15*H15</f>
        <v>146186</v>
      </c>
    </row>
    <row r="16" spans="2:12" ht="16.5" thickBot="1" x14ac:dyDescent="0.25">
      <c r="B16" s="65"/>
      <c r="C16" s="65"/>
      <c r="D16" s="65"/>
      <c r="E16" s="65"/>
      <c r="F16" s="65"/>
      <c r="G16" s="65"/>
      <c r="H16" s="24">
        <f>SUM(H11:H15)</f>
        <v>120</v>
      </c>
      <c r="I16" s="25"/>
      <c r="J16" s="25"/>
      <c r="K16" s="26">
        <f>SUM(K11:K15)</f>
        <v>484479.125</v>
      </c>
      <c r="L16" s="27">
        <v>315381.24</v>
      </c>
    </row>
    <row r="19" spans="2:16" ht="16.5" thickBot="1" x14ac:dyDescent="0.25"/>
    <row r="20" spans="2:16" ht="16.5" thickBot="1" x14ac:dyDescent="0.25">
      <c r="B20" s="54" t="s">
        <v>63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</row>
    <row r="21" spans="2:16" ht="26.25" thickBot="1" x14ac:dyDescent="0.25">
      <c r="B21" s="28" t="s">
        <v>32</v>
      </c>
      <c r="C21" s="29" t="s">
        <v>33</v>
      </c>
      <c r="D21" s="30" t="s">
        <v>34</v>
      </c>
      <c r="E21" s="29" t="s">
        <v>35</v>
      </c>
      <c r="F21" s="57" t="s">
        <v>36</v>
      </c>
      <c r="G21" s="57"/>
      <c r="H21" s="31" t="s">
        <v>37</v>
      </c>
      <c r="I21" s="31" t="s">
        <v>38</v>
      </c>
      <c r="J21" s="31" t="s">
        <v>39</v>
      </c>
      <c r="K21" s="58" t="s">
        <v>40</v>
      </c>
      <c r="L21" s="59"/>
      <c r="M21" s="32" t="s">
        <v>41</v>
      </c>
      <c r="N21" s="33" t="s">
        <v>42</v>
      </c>
      <c r="O21" s="34" t="s">
        <v>43</v>
      </c>
      <c r="P21" s="35" t="s">
        <v>44</v>
      </c>
    </row>
    <row r="22" spans="2:16" ht="22.5" customHeight="1" x14ac:dyDescent="0.2">
      <c r="B22" s="36" t="s">
        <v>45</v>
      </c>
      <c r="C22" s="37" t="s">
        <v>46</v>
      </c>
      <c r="D22" s="37" t="s">
        <v>47</v>
      </c>
      <c r="E22" s="38" t="s">
        <v>59</v>
      </c>
      <c r="F22" s="37">
        <v>1</v>
      </c>
      <c r="G22" s="37" t="s">
        <v>48</v>
      </c>
      <c r="H22" s="37" t="s">
        <v>47</v>
      </c>
      <c r="I22" s="39">
        <v>890000</v>
      </c>
      <c r="J22" s="40" t="s">
        <v>49</v>
      </c>
      <c r="K22" s="41">
        <v>21</v>
      </c>
      <c r="L22" s="37" t="s">
        <v>50</v>
      </c>
      <c r="M22" s="42">
        <f>K22*I22/1000</f>
        <v>18690</v>
      </c>
      <c r="N22" s="43">
        <v>0.85</v>
      </c>
      <c r="O22" s="41">
        <f>K22-(K22*N22)</f>
        <v>3.1500000000000021</v>
      </c>
      <c r="P22" s="44">
        <f t="shared" ref="P22:P24" si="0">M22-(M22*N22)</f>
        <v>2803.5</v>
      </c>
    </row>
    <row r="23" spans="2:16" ht="24" customHeight="1" x14ac:dyDescent="0.2">
      <c r="B23" s="36" t="s">
        <v>51</v>
      </c>
      <c r="C23" s="37" t="s">
        <v>52</v>
      </c>
      <c r="D23" s="37" t="s">
        <v>53</v>
      </c>
      <c r="E23" s="38" t="s">
        <v>60</v>
      </c>
      <c r="F23" s="37">
        <v>1</v>
      </c>
      <c r="G23" s="37" t="s">
        <v>48</v>
      </c>
      <c r="H23" s="37" t="s">
        <v>54</v>
      </c>
      <c r="I23" s="39">
        <v>50000</v>
      </c>
      <c r="J23" s="40" t="s">
        <v>49</v>
      </c>
      <c r="K23" s="41">
        <v>400</v>
      </c>
      <c r="L23" s="37" t="s">
        <v>50</v>
      </c>
      <c r="M23" s="41">
        <f>K23*I23/1000</f>
        <v>20000</v>
      </c>
      <c r="N23" s="43">
        <v>0.85</v>
      </c>
      <c r="O23" s="41">
        <f t="shared" ref="O23:O24" si="1">K23-(K23*N23)</f>
        <v>60</v>
      </c>
      <c r="P23" s="45">
        <f t="shared" si="0"/>
        <v>3000</v>
      </c>
    </row>
    <row r="24" spans="2:16" ht="33" customHeight="1" x14ac:dyDescent="0.2">
      <c r="B24" s="38" t="s">
        <v>55</v>
      </c>
      <c r="C24" s="37" t="s">
        <v>56</v>
      </c>
      <c r="D24" s="46" t="s">
        <v>57</v>
      </c>
      <c r="E24" s="47" t="s">
        <v>61</v>
      </c>
      <c r="F24" s="46">
        <v>1</v>
      </c>
      <c r="G24" s="46" t="s">
        <v>48</v>
      </c>
      <c r="H24" s="46" t="s">
        <v>54</v>
      </c>
      <c r="I24" s="48">
        <v>50000</v>
      </c>
      <c r="J24" s="46" t="s">
        <v>50</v>
      </c>
      <c r="K24" s="49">
        <v>200</v>
      </c>
      <c r="L24" s="46" t="s">
        <v>50</v>
      </c>
      <c r="M24" s="49">
        <f>K24*I24/1000</f>
        <v>10000</v>
      </c>
      <c r="N24" s="43">
        <v>0.85</v>
      </c>
      <c r="O24" s="49">
        <f t="shared" si="1"/>
        <v>30</v>
      </c>
      <c r="P24" s="50">
        <f t="shared" si="0"/>
        <v>1500</v>
      </c>
    </row>
    <row r="25" spans="2:16" ht="27.75" customHeight="1" x14ac:dyDescent="0.2">
      <c r="B25" s="60" t="s">
        <v>58</v>
      </c>
      <c r="C25" s="61"/>
      <c r="D25" s="61"/>
      <c r="E25" s="61"/>
      <c r="F25" s="61"/>
      <c r="G25" s="61"/>
      <c r="H25" s="61"/>
      <c r="I25" s="61"/>
      <c r="J25" s="61"/>
      <c r="K25" s="61"/>
      <c r="L25" s="62"/>
      <c r="M25" s="51">
        <f>SUM(M22:M24)</f>
        <v>48690</v>
      </c>
      <c r="N25" s="43">
        <v>0.85</v>
      </c>
      <c r="O25" s="52"/>
      <c r="P25" s="53">
        <f>SUM(P22:P24)</f>
        <v>7303.5</v>
      </c>
    </row>
    <row r="27" spans="2:16" x14ac:dyDescent="0.2">
      <c r="B27" s="71" t="s">
        <v>64</v>
      </c>
    </row>
  </sheetData>
  <mergeCells count="15">
    <mergeCell ref="B20:P20"/>
    <mergeCell ref="F21:G21"/>
    <mergeCell ref="K21:L21"/>
    <mergeCell ref="B25:L25"/>
    <mergeCell ref="C2:D2"/>
    <mergeCell ref="C3:D3"/>
    <mergeCell ref="C4:D4"/>
    <mergeCell ref="C5:D5"/>
    <mergeCell ref="C6:D6"/>
    <mergeCell ref="B16:G16"/>
    <mergeCell ref="C7:D7"/>
    <mergeCell ref="B9:K9"/>
    <mergeCell ref="B10:C10"/>
    <mergeCell ref="B11:C15"/>
    <mergeCell ref="D11:D15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BORA DE BIKE</vt:lpstr>
      <vt:lpstr>'BORA DE BIKE'!Area_de_impressao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Luque Bastos Berthaud</dc:creator>
  <cp:lastModifiedBy>Karina Silva Barcelos</cp:lastModifiedBy>
  <dcterms:created xsi:type="dcterms:W3CDTF">2024-10-30T17:48:58Z</dcterms:created>
  <dcterms:modified xsi:type="dcterms:W3CDTF">2025-07-04T18:50:52Z</dcterms:modified>
</cp:coreProperties>
</file>